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jkj\Desktop\"/>
    </mc:Choice>
  </mc:AlternateContent>
  <bookViews>
    <workbookView xWindow="0" yWindow="0" windowWidth="28800" windowHeight="12300"/>
  </bookViews>
  <sheets>
    <sheet name="收入表" sheetId="1" r:id="rId1"/>
    <sheet name="支出表" sheetId="2" r:id="rId2"/>
    <sheet name="基金预算收支表" sheetId="3" r:id="rId3"/>
  </sheets>
  <definedNames>
    <definedName name="_xlnm.Print_Titles" localSheetId="1">支出表!$1:$4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15" i="3"/>
  <c r="H16" i="3"/>
  <c r="H7" i="3"/>
  <c r="H8" i="3"/>
  <c r="G16" i="3"/>
  <c r="E16" i="3"/>
  <c r="G15" i="3"/>
  <c r="E15" i="3"/>
  <c r="E14" i="3"/>
  <c r="G13" i="3"/>
  <c r="E13" i="3"/>
  <c r="G12" i="3"/>
  <c r="E12" i="3"/>
  <c r="F11" i="3"/>
  <c r="G11" i="3" s="1"/>
  <c r="H11" i="3" s="1"/>
  <c r="E11" i="3"/>
  <c r="D11" i="3"/>
  <c r="C11" i="3"/>
  <c r="B11" i="3"/>
  <c r="G10" i="3"/>
  <c r="G9" i="3"/>
  <c r="E9" i="3"/>
  <c r="G8" i="3"/>
  <c r="E8" i="3"/>
  <c r="G7" i="3"/>
  <c r="E7" i="3"/>
  <c r="G6" i="3"/>
  <c r="H6" i="3" s="1"/>
  <c r="E6" i="3"/>
  <c r="F5" i="3"/>
  <c r="G5" i="3" s="1"/>
  <c r="H5" i="3" s="1"/>
  <c r="E5" i="3"/>
  <c r="D5" i="3"/>
  <c r="C5" i="3"/>
  <c r="B5" i="3"/>
  <c r="G25" i="2"/>
  <c r="H25" i="2" s="1"/>
  <c r="E25" i="2"/>
  <c r="G24" i="2"/>
  <c r="H24" i="2" s="1"/>
  <c r="E24" i="2"/>
  <c r="G23" i="2"/>
  <c r="H23" i="2" s="1"/>
  <c r="E23" i="2"/>
  <c r="H22" i="2"/>
  <c r="G22" i="2"/>
  <c r="E22" i="2"/>
  <c r="G21" i="2"/>
  <c r="H21" i="2" s="1"/>
  <c r="E21" i="2"/>
  <c r="G20" i="2"/>
  <c r="H20" i="2" s="1"/>
  <c r="E20" i="2"/>
  <c r="G19" i="2"/>
  <c r="H19" i="2" s="1"/>
  <c r="E19" i="2"/>
  <c r="H18" i="2"/>
  <c r="G18" i="2"/>
  <c r="E18" i="2"/>
  <c r="G17" i="2"/>
  <c r="H17" i="2" s="1"/>
  <c r="E17" i="2"/>
  <c r="G16" i="2"/>
  <c r="H16" i="2" s="1"/>
  <c r="E16" i="2"/>
  <c r="G15" i="2"/>
  <c r="H15" i="2" s="1"/>
  <c r="E15" i="2"/>
  <c r="H14" i="2"/>
  <c r="G14" i="2"/>
  <c r="E14" i="2"/>
  <c r="G13" i="2"/>
  <c r="H13" i="2" s="1"/>
  <c r="E13" i="2"/>
  <c r="G12" i="2"/>
  <c r="H12" i="2" s="1"/>
  <c r="E12" i="2"/>
  <c r="G11" i="2"/>
  <c r="H11" i="2" s="1"/>
  <c r="E11" i="2"/>
  <c r="H10" i="2"/>
  <c r="G10" i="2"/>
  <c r="E10" i="2"/>
  <c r="G9" i="2"/>
  <c r="H9" i="2" s="1"/>
  <c r="E9" i="2"/>
  <c r="G8" i="2"/>
  <c r="H8" i="2" s="1"/>
  <c r="E8" i="2"/>
  <c r="G7" i="2"/>
  <c r="H7" i="2" s="1"/>
  <c r="E7" i="2"/>
  <c r="H6" i="2"/>
  <c r="G6" i="2"/>
  <c r="E6" i="2"/>
  <c r="G5" i="2"/>
  <c r="H5" i="2" s="1"/>
  <c r="F5" i="2"/>
  <c r="D5" i="2"/>
  <c r="E5" i="2" s="1"/>
  <c r="C5" i="2"/>
  <c r="B5" i="2"/>
  <c r="G41" i="1"/>
  <c r="H41" i="1" s="1"/>
  <c r="D41" i="1"/>
  <c r="E41" i="1" s="1"/>
  <c r="G40" i="1"/>
  <c r="D40" i="1"/>
  <c r="E40" i="1" s="1"/>
  <c r="G39" i="1"/>
  <c r="H39" i="1" s="1"/>
  <c r="D39" i="1"/>
  <c r="E39" i="1" s="1"/>
  <c r="E38" i="1"/>
  <c r="D38" i="1"/>
  <c r="G38" i="1" s="1"/>
  <c r="H38" i="1" s="1"/>
  <c r="E37" i="1"/>
  <c r="D37" i="1"/>
  <c r="G37" i="1" s="1"/>
  <c r="H37" i="1" s="1"/>
  <c r="E36" i="1"/>
  <c r="D36" i="1"/>
  <c r="G36" i="1" s="1"/>
  <c r="E35" i="1"/>
  <c r="D35" i="1"/>
  <c r="G35" i="1" s="1"/>
  <c r="H35" i="1" s="1"/>
  <c r="E34" i="1"/>
  <c r="D34" i="1"/>
  <c r="G34" i="1" s="1"/>
  <c r="H34" i="1" s="1"/>
  <c r="E33" i="1"/>
  <c r="D33" i="1"/>
  <c r="G33" i="1" s="1"/>
  <c r="H33" i="1" s="1"/>
  <c r="E32" i="1"/>
  <c r="D32" i="1"/>
  <c r="G32" i="1" s="1"/>
  <c r="H32" i="1" s="1"/>
  <c r="E31" i="1"/>
  <c r="D31" i="1"/>
  <c r="G31" i="1" s="1"/>
  <c r="H31" i="1" s="1"/>
  <c r="E30" i="1"/>
  <c r="D30" i="1"/>
  <c r="G30" i="1" s="1"/>
  <c r="H30" i="1" s="1"/>
  <c r="E29" i="1"/>
  <c r="D29" i="1"/>
  <c r="G29" i="1" s="1"/>
  <c r="H29" i="1" s="1"/>
  <c r="E28" i="1"/>
  <c r="D28" i="1"/>
  <c r="G28" i="1" s="1"/>
  <c r="F27" i="1"/>
  <c r="D27" i="1"/>
  <c r="E27" i="1" s="1"/>
  <c r="C27" i="1"/>
  <c r="B27" i="1"/>
  <c r="G26" i="1"/>
  <c r="H26" i="1" s="1"/>
  <c r="D26" i="1"/>
  <c r="D25" i="1"/>
  <c r="G25" i="1" s="1"/>
  <c r="G24" i="1"/>
  <c r="H24" i="1" s="1"/>
  <c r="D24" i="1"/>
  <c r="D23" i="1"/>
  <c r="G23" i="1" s="1"/>
  <c r="G22" i="1"/>
  <c r="H22" i="1" s="1"/>
  <c r="D22" i="1"/>
  <c r="D21" i="1"/>
  <c r="G21" i="1" s="1"/>
  <c r="H21" i="1" s="1"/>
  <c r="G20" i="1"/>
  <c r="H20" i="1" s="1"/>
  <c r="D20" i="1"/>
  <c r="D19" i="1"/>
  <c r="G19" i="1" s="1"/>
  <c r="H19" i="1" s="1"/>
  <c r="G18" i="1"/>
  <c r="H18" i="1" s="1"/>
  <c r="D18" i="1"/>
  <c r="D17" i="1"/>
  <c r="G17" i="1" s="1"/>
  <c r="H17" i="1" s="1"/>
  <c r="G16" i="1"/>
  <c r="H16" i="1" s="1"/>
  <c r="D16" i="1"/>
  <c r="D15" i="1"/>
  <c r="G15" i="1" s="1"/>
  <c r="H15" i="1" s="1"/>
  <c r="G14" i="1"/>
  <c r="H14" i="1" s="1"/>
  <c r="D14" i="1"/>
  <c r="D13" i="1"/>
  <c r="G13" i="1" s="1"/>
  <c r="F12" i="1"/>
  <c r="D12" i="1"/>
  <c r="C12" i="1"/>
  <c r="D11" i="1"/>
  <c r="G11" i="1" s="1"/>
  <c r="H11" i="1" s="1"/>
  <c r="G10" i="1"/>
  <c r="H10" i="1" s="1"/>
  <c r="D10" i="1"/>
  <c r="D9" i="1"/>
  <c r="G9" i="1" s="1"/>
  <c r="H9" i="1" s="1"/>
  <c r="G8" i="1"/>
  <c r="H8" i="1" s="1"/>
  <c r="D8" i="1"/>
  <c r="D7" i="1"/>
  <c r="G7" i="1" s="1"/>
  <c r="F6" i="1"/>
  <c r="C6" i="1"/>
  <c r="F5" i="1"/>
  <c r="C5" i="1"/>
  <c r="G6" i="1" l="1"/>
  <c r="H6" i="1" s="1"/>
  <c r="H7" i="1"/>
  <c r="H28" i="1"/>
  <c r="G27" i="1"/>
  <c r="H27" i="1" s="1"/>
  <c r="G12" i="1"/>
  <c r="H12" i="1" s="1"/>
  <c r="H13" i="1"/>
  <c r="D6" i="1"/>
  <c r="D5" i="1" s="1"/>
  <c r="G5" i="1" s="1"/>
  <c r="H5" i="1" s="1"/>
</calcChain>
</file>

<file path=xl/sharedStrings.xml><?xml version="1.0" encoding="utf-8"?>
<sst xmlns="http://schemas.openxmlformats.org/spreadsheetml/2006/main" count="109" uniqueCount="86">
  <si>
    <t>松江区2021年1月份财政收入执行情况表</t>
    <phoneticPr fontId="3" type="noConversion"/>
  </si>
  <si>
    <t>编制单位：松江区财政局预算科</t>
  </si>
  <si>
    <t>单位：万元</t>
  </si>
  <si>
    <t>政府预算收入科目</t>
  </si>
  <si>
    <t>预算指标</t>
  </si>
  <si>
    <t>当年收入数</t>
  </si>
  <si>
    <t>上年同期      收  入  数</t>
  </si>
  <si>
    <t>同比增、减</t>
  </si>
  <si>
    <t>当    月</t>
  </si>
  <si>
    <t>累    计</t>
  </si>
  <si>
    <t>完成%</t>
  </si>
  <si>
    <t>金    额</t>
  </si>
  <si>
    <t>%</t>
  </si>
  <si>
    <t>财政总收入</t>
  </si>
  <si>
    <t>中央财政收入</t>
  </si>
  <si>
    <t>1.增值税</t>
  </si>
  <si>
    <t>2.消费税</t>
  </si>
  <si>
    <t>3.企业所得税</t>
  </si>
  <si>
    <t>4.个人所得税</t>
  </si>
  <si>
    <t>5.其他收入</t>
  </si>
  <si>
    <t>市级财政收入</t>
  </si>
  <si>
    <t>2.企业所得税</t>
  </si>
  <si>
    <t>3.个人所得税</t>
  </si>
  <si>
    <t>4.城市维护建设税</t>
    <phoneticPr fontId="3" type="noConversion"/>
  </si>
  <si>
    <t>5.房产税</t>
  </si>
  <si>
    <t>6.城镇土地使用税</t>
  </si>
  <si>
    <t>7.土地增值税</t>
  </si>
  <si>
    <t>8.车船税</t>
  </si>
  <si>
    <t>9.耕地占用税</t>
  </si>
  <si>
    <t>10.契税</t>
  </si>
  <si>
    <t>11.资源税</t>
  </si>
  <si>
    <t>12.环境保护税</t>
  </si>
  <si>
    <t>13.其他税收</t>
  </si>
  <si>
    <t>14.非税收入</t>
  </si>
  <si>
    <t>区级财政收入</t>
  </si>
  <si>
    <t>4.城市维护建设税</t>
  </si>
  <si>
    <t>6.印花税</t>
  </si>
  <si>
    <t>7.城镇土地使用税</t>
  </si>
  <si>
    <t>8.土地增值税</t>
  </si>
  <si>
    <t>9.车船税</t>
  </si>
  <si>
    <t>10.耕地占用税</t>
  </si>
  <si>
    <t>11.契税</t>
  </si>
  <si>
    <t>松江区2021年1月份财政支出执行情况表</t>
    <phoneticPr fontId="3" type="noConversion"/>
  </si>
  <si>
    <t>政府预算支出科目</t>
  </si>
  <si>
    <t>当年支出数</t>
  </si>
  <si>
    <t>上年同期    支 出  数</t>
  </si>
  <si>
    <t>全区一般公共预算支出</t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</si>
  <si>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一般公共服务</t>
    </r>
  </si>
  <si>
    <r>
      <rPr>
        <sz val="13"/>
        <rFont val="华文中宋"/>
        <family val="3"/>
        <charset val="134"/>
      </rPr>
      <t>2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国防</t>
    </r>
  </si>
  <si>
    <r>
      <rPr>
        <sz val="13"/>
        <rFont val="华文中宋"/>
        <family val="3"/>
        <charset val="134"/>
      </rPr>
      <t>3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公共安全</t>
    </r>
  </si>
  <si>
    <r>
      <rPr>
        <sz val="13"/>
        <rFont val="华文中宋"/>
        <family val="3"/>
        <charset val="134"/>
      </rPr>
      <t>4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教育</t>
    </r>
  </si>
  <si>
    <r>
      <rPr>
        <sz val="13"/>
        <rFont val="华文中宋"/>
        <family val="3"/>
        <charset val="134"/>
      </rPr>
      <t>5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科学技术</t>
    </r>
  </si>
  <si>
    <r>
      <rPr>
        <sz val="13"/>
        <rFont val="华文中宋"/>
        <family val="3"/>
        <charset val="134"/>
      </rPr>
      <t>6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文化旅游体育与传媒</t>
    </r>
  </si>
  <si>
    <r>
      <rPr>
        <sz val="13"/>
        <rFont val="华文中宋"/>
        <family val="3"/>
        <charset val="134"/>
      </rPr>
      <t>7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社会保障和就业</t>
    </r>
  </si>
  <si>
    <r>
      <rPr>
        <sz val="13"/>
        <rFont val="华文中宋"/>
        <family val="3"/>
        <charset val="134"/>
      </rPr>
      <t>8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卫生健康</t>
    </r>
  </si>
  <si>
    <r>
      <rPr>
        <sz val="13"/>
        <rFont val="华文中宋"/>
        <family val="3"/>
        <charset val="134"/>
      </rPr>
      <t>9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节能环保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</si>
  <si>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0.</t>
    </r>
    <r>
      <rPr>
        <sz val="13"/>
        <rFont val="华文中宋"/>
        <family val="3"/>
        <charset val="134"/>
      </rPr>
      <t>城乡社区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</si>
  <si>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1.</t>
    </r>
    <r>
      <rPr>
        <sz val="13"/>
        <rFont val="华文中宋"/>
        <family val="3"/>
        <charset val="134"/>
      </rPr>
      <t>农林水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</si>
  <si>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2.</t>
    </r>
    <r>
      <rPr>
        <sz val="13"/>
        <rFont val="华文中宋"/>
        <family val="3"/>
        <charset val="134"/>
      </rPr>
      <t>交通运输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</si>
  <si>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3.</t>
    </r>
    <r>
      <rPr>
        <sz val="13"/>
        <rFont val="华文中宋"/>
        <family val="3"/>
        <charset val="134"/>
      </rPr>
      <t>资源勘探信息等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</si>
  <si>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4.</t>
    </r>
    <r>
      <rPr>
        <sz val="13"/>
        <rFont val="华文中宋"/>
        <family val="3"/>
        <charset val="134"/>
      </rPr>
      <t>商业服务业等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</si>
  <si>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5.</t>
    </r>
    <r>
      <rPr>
        <sz val="13"/>
        <rFont val="华文中宋"/>
        <family val="3"/>
        <charset val="134"/>
      </rPr>
      <t>自然资源海洋气象等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</si>
  <si>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6.</t>
    </r>
    <r>
      <rPr>
        <sz val="13"/>
        <rFont val="华文中宋"/>
        <family val="3"/>
        <charset val="134"/>
      </rPr>
      <t>住房保障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</si>
  <si>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7.</t>
    </r>
    <r>
      <rPr>
        <sz val="13"/>
        <rFont val="华文中宋"/>
        <family val="3"/>
        <charset val="134"/>
      </rPr>
      <t>粮油物资储备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</si>
  <si>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8.</t>
    </r>
    <r>
      <rPr>
        <sz val="13"/>
        <rFont val="华文中宋"/>
        <family val="3"/>
        <charset val="134"/>
      </rPr>
      <t>灾害防治及应急管理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</si>
  <si>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9.</t>
    </r>
    <r>
      <rPr>
        <sz val="13"/>
        <rFont val="华文中宋"/>
        <family val="3"/>
        <charset val="134"/>
      </rPr>
      <t>其他</t>
    </r>
  </si>
  <si>
    <r>
      <rPr>
        <sz val="13"/>
        <rFont val="华文中宋"/>
        <family val="3"/>
        <charset val="134"/>
      </rPr>
      <t>2</t>
    </r>
    <r>
      <rPr>
        <sz val="13"/>
        <rFont val="华文中宋"/>
        <family val="3"/>
        <charset val="134"/>
      </rPr>
      <t>0.</t>
    </r>
    <r>
      <rPr>
        <sz val="13"/>
        <rFont val="华文中宋"/>
        <family val="3"/>
        <charset val="134"/>
      </rPr>
      <t>债务付息支出</t>
    </r>
  </si>
  <si>
    <t>松江区2021年1月份政府性基金收支执行情况表</t>
    <phoneticPr fontId="3" type="noConversion"/>
  </si>
  <si>
    <t>政府性基金预算科目</t>
  </si>
  <si>
    <t>当年执行数</t>
  </si>
  <si>
    <t>上年同期数</t>
  </si>
  <si>
    <t>当  月</t>
  </si>
  <si>
    <t>累  计</t>
  </si>
  <si>
    <t>金  额</t>
  </si>
  <si>
    <t>政府性基金收入</t>
  </si>
  <si>
    <t>1.国有土地使用权出让收入</t>
  </si>
  <si>
    <t>2.城市基础设施配套费收入</t>
  </si>
  <si>
    <t>3.污水处理费</t>
  </si>
  <si>
    <t>4.彩票公益金收入</t>
  </si>
  <si>
    <t>5.其他</t>
  </si>
  <si>
    <t>政府性基金支出</t>
  </si>
  <si>
    <t>1.社会保障和就业支出</t>
    <phoneticPr fontId="3" type="noConversion"/>
  </si>
  <si>
    <t>2.城乡社区支出</t>
    <phoneticPr fontId="3" type="noConversion"/>
  </si>
  <si>
    <t>3.农林水支出</t>
    <phoneticPr fontId="3" type="noConversion"/>
  </si>
  <si>
    <t>4.其他支出</t>
    <phoneticPr fontId="3" type="noConversion"/>
  </si>
  <si>
    <t>5.债务付息支出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</si>
</sst>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2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4"/>
      <name val="黑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4"/>
      <name val="华文中宋"/>
      <family val="3"/>
      <charset val="134"/>
    </font>
    <font>
      <sz val="14"/>
      <name val="仿宋_GB2312"/>
      <family val="3"/>
      <charset val="134"/>
    </font>
    <font>
      <b/>
      <sz val="14"/>
      <name val="华文中宋"/>
      <family val="3"/>
      <charset val="134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20"/>
      <name val="黑体"/>
      <family val="3"/>
      <charset val="134"/>
    </font>
    <font>
      <sz val="20"/>
      <name val="宋体"/>
      <family val="3"/>
      <charset val="134"/>
    </font>
    <font>
      <sz val="12"/>
      <name val="华文中宋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3"/>
      <name val="华文中宋"/>
      <family val="3"/>
      <charset val="134"/>
    </font>
    <font>
      <sz val="13"/>
      <color theme="1"/>
      <name val="华文中宋"/>
      <family val="3"/>
      <charset val="134"/>
    </font>
    <font>
      <b/>
      <sz val="13"/>
      <name val="华文中宋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22"/>
      <name val="黑体"/>
      <family val="3"/>
      <charset val="134"/>
    </font>
    <font>
      <sz val="13"/>
      <name val="Times New Roman"/>
      <family val="1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0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177" fontId="8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6" fontId="9" fillId="0" borderId="2" xfId="1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right" vertical="center" wrapText="1"/>
    </xf>
    <xf numFmtId="176" fontId="9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176" fontId="19" fillId="3" borderId="2" xfId="0" applyNumberFormat="1" applyFont="1" applyFill="1" applyBorder="1" applyAlignment="1">
      <alignment horizontal="right" vertical="center" wrapText="1"/>
    </xf>
    <xf numFmtId="177" fontId="19" fillId="3" borderId="2" xfId="0" applyNumberFormat="1" applyFont="1" applyFill="1" applyBorder="1" applyAlignment="1">
      <alignment horizontal="right" vertical="center" wrapText="1"/>
    </xf>
    <xf numFmtId="176" fontId="20" fillId="3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6" fillId="0" borderId="2" xfId="0" applyFont="1" applyFill="1" applyBorder="1" applyAlignment="1">
      <alignment vertical="center" wrapText="1"/>
    </xf>
    <xf numFmtId="176" fontId="21" fillId="0" borderId="2" xfId="0" applyNumberFormat="1" applyFont="1" applyFill="1" applyBorder="1" applyAlignment="1">
      <alignment horizontal="right" vertical="center" wrapText="1"/>
    </xf>
    <xf numFmtId="177" fontId="21" fillId="0" borderId="2" xfId="0" applyNumberFormat="1" applyFont="1" applyFill="1" applyBorder="1" applyAlignment="1">
      <alignment horizontal="right" vertical="center" wrapText="1"/>
    </xf>
    <xf numFmtId="176" fontId="22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23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77" fontId="19" fillId="3" borderId="2" xfId="0" applyNumberFormat="1" applyFont="1" applyFill="1" applyBorder="1" applyAlignment="1">
      <alignment vertical="center" wrapText="1"/>
    </xf>
    <xf numFmtId="176" fontId="25" fillId="0" borderId="2" xfId="0" applyNumberFormat="1" applyFont="1" applyFill="1" applyBorder="1" applyAlignment="1">
      <alignment vertical="center" wrapText="1"/>
    </xf>
    <xf numFmtId="176" fontId="21" fillId="0" borderId="2" xfId="0" applyNumberFormat="1" applyFont="1" applyBorder="1" applyAlignment="1">
      <alignment horizontal="right" vertical="center" wrapText="1"/>
    </xf>
    <xf numFmtId="176" fontId="21" fillId="4" borderId="2" xfId="0" applyNumberFormat="1" applyFont="1" applyFill="1" applyBorder="1" applyAlignment="1">
      <alignment horizontal="right" vertical="center" wrapText="1"/>
    </xf>
    <xf numFmtId="177" fontId="21" fillId="0" borderId="2" xfId="0" applyNumberFormat="1" applyFont="1" applyFill="1" applyBorder="1" applyAlignment="1">
      <alignment vertical="center" wrapText="1"/>
    </xf>
    <xf numFmtId="176" fontId="26" fillId="3" borderId="2" xfId="0" applyNumberFormat="1" applyFont="1" applyFill="1" applyBorder="1" applyAlignment="1">
      <alignment horizontal="right" vertical="center" wrapText="1"/>
    </xf>
    <xf numFmtId="177" fontId="26" fillId="3" borderId="2" xfId="0" applyNumberFormat="1" applyFont="1" applyFill="1" applyBorder="1" applyAlignment="1">
      <alignment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right" vertical="center" wrapText="1"/>
    </xf>
    <xf numFmtId="177" fontId="25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Zeros="0" tabSelected="1" workbookViewId="0">
      <selection activeCell="N23" sqref="N23"/>
    </sheetView>
  </sheetViews>
  <sheetFormatPr defaultColWidth="9" defaultRowHeight="14.25" customHeight="1" zeroHeight="1" x14ac:dyDescent="0.15"/>
  <cols>
    <col min="1" max="1" width="26.375" style="3" customWidth="1"/>
    <col min="2" max="2" width="14.125" style="3" customWidth="1"/>
    <col min="3" max="3" width="14.625" style="3" customWidth="1"/>
    <col min="4" max="4" width="15.75" style="3" customWidth="1"/>
    <col min="5" max="5" width="9" style="3" customWidth="1"/>
    <col min="6" max="7" width="14.625" style="3" customWidth="1"/>
    <col min="8" max="8" width="9.375" style="3" customWidth="1"/>
    <col min="9" max="16384" width="9" style="3"/>
  </cols>
  <sheetData>
    <row r="1" spans="1:8" s="1" customFormat="1" ht="31.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8" ht="32.25" customHeight="1" x14ac:dyDescent="0.3">
      <c r="A2" s="49" t="s">
        <v>1</v>
      </c>
      <c r="B2" s="49"/>
      <c r="C2" s="2"/>
      <c r="D2" s="2"/>
      <c r="E2" s="2"/>
      <c r="F2" s="2"/>
      <c r="G2" s="50" t="s">
        <v>2</v>
      </c>
      <c r="H2" s="50"/>
    </row>
    <row r="3" spans="1:8" ht="21.95" customHeight="1" x14ac:dyDescent="0.15">
      <c r="A3" s="51" t="s">
        <v>3</v>
      </c>
      <c r="B3" s="51" t="s">
        <v>4</v>
      </c>
      <c r="C3" s="51" t="s">
        <v>5</v>
      </c>
      <c r="D3" s="51"/>
      <c r="E3" s="51"/>
      <c r="F3" s="51" t="s">
        <v>6</v>
      </c>
      <c r="G3" s="51" t="s">
        <v>7</v>
      </c>
      <c r="H3" s="51"/>
    </row>
    <row r="4" spans="1:8" ht="21.95" customHeight="1" x14ac:dyDescent="0.15">
      <c r="A4" s="51"/>
      <c r="B4" s="51"/>
      <c r="C4" s="4" t="s">
        <v>8</v>
      </c>
      <c r="D4" s="4" t="s">
        <v>9</v>
      </c>
      <c r="E4" s="4" t="s">
        <v>10</v>
      </c>
      <c r="F4" s="51"/>
      <c r="G4" s="4" t="s">
        <v>11</v>
      </c>
      <c r="H4" s="4" t="s">
        <v>12</v>
      </c>
    </row>
    <row r="5" spans="1:8" ht="23.1" customHeight="1" x14ac:dyDescent="0.15">
      <c r="A5" s="5" t="s">
        <v>13</v>
      </c>
      <c r="B5" s="6"/>
      <c r="C5" s="6">
        <f t="shared" ref="C5:F5" si="0">C6+C12+C27</f>
        <v>798510.64999999991</v>
      </c>
      <c r="D5" s="6">
        <f t="shared" si="0"/>
        <v>798510.64999999991</v>
      </c>
      <c r="E5" s="7"/>
      <c r="F5" s="6">
        <f t="shared" si="0"/>
        <v>746439.61</v>
      </c>
      <c r="G5" s="6">
        <f t="shared" ref="G5:G11" si="1">D5-F5</f>
        <v>52071.039999999921</v>
      </c>
      <c r="H5" s="7">
        <f t="shared" ref="H5:H41" si="2">G5/F5*100</f>
        <v>6.9759213340781754</v>
      </c>
    </row>
    <row r="6" spans="1:8" ht="23.1" customHeight="1" x14ac:dyDescent="0.15">
      <c r="A6" s="8" t="s">
        <v>14</v>
      </c>
      <c r="B6" s="6"/>
      <c r="C6" s="6">
        <f t="shared" ref="C6:G6" si="3">SUM(C7:C11)</f>
        <v>330631.00999999995</v>
      </c>
      <c r="D6" s="6">
        <f t="shared" si="3"/>
        <v>330631.00999999995</v>
      </c>
      <c r="E6" s="7"/>
      <c r="F6" s="6">
        <f t="shared" si="3"/>
        <v>322937.69</v>
      </c>
      <c r="G6" s="6">
        <f t="shared" si="3"/>
        <v>7693.3200000000188</v>
      </c>
      <c r="H6" s="7">
        <f t="shared" si="2"/>
        <v>2.3822923858779133</v>
      </c>
    </row>
    <row r="7" spans="1:8" ht="23.1" customHeight="1" x14ac:dyDescent="0.15">
      <c r="A7" s="9" t="s">
        <v>15</v>
      </c>
      <c r="B7" s="10"/>
      <c r="C7" s="10">
        <v>119410.72</v>
      </c>
      <c r="D7" s="11">
        <f>C7</f>
        <v>119410.72</v>
      </c>
      <c r="E7" s="12"/>
      <c r="F7" s="10">
        <v>136482.65</v>
      </c>
      <c r="G7" s="10">
        <f t="shared" si="1"/>
        <v>-17071.929999999993</v>
      </c>
      <c r="H7" s="13">
        <f t="shared" si="2"/>
        <v>-12.508498332938284</v>
      </c>
    </row>
    <row r="8" spans="1:8" ht="23.1" customHeight="1" x14ac:dyDescent="0.15">
      <c r="A8" s="9" t="s">
        <v>16</v>
      </c>
      <c r="B8" s="10"/>
      <c r="C8" s="10">
        <v>2477.65</v>
      </c>
      <c r="D8" s="11">
        <f t="shared" ref="D8:D41" si="4">C8</f>
        <v>2477.65</v>
      </c>
      <c r="E8" s="12"/>
      <c r="F8" s="10">
        <v>1246.3599999999999</v>
      </c>
      <c r="G8" s="10">
        <f t="shared" si="1"/>
        <v>1231.2900000000002</v>
      </c>
      <c r="H8" s="13">
        <f t="shared" si="2"/>
        <v>98.790879039763809</v>
      </c>
    </row>
    <row r="9" spans="1:8" ht="23.1" customHeight="1" x14ac:dyDescent="0.15">
      <c r="A9" s="9" t="s">
        <v>17</v>
      </c>
      <c r="B9" s="10"/>
      <c r="C9" s="10">
        <v>159237.75</v>
      </c>
      <c r="D9" s="11">
        <f t="shared" si="4"/>
        <v>159237.75</v>
      </c>
      <c r="E9" s="12"/>
      <c r="F9" s="10">
        <v>147516.85999999999</v>
      </c>
      <c r="G9" s="10">
        <f t="shared" si="1"/>
        <v>11720.890000000014</v>
      </c>
      <c r="H9" s="13">
        <f t="shared" si="2"/>
        <v>7.9454578954568404</v>
      </c>
    </row>
    <row r="10" spans="1:8" ht="23.1" customHeight="1" x14ac:dyDescent="0.15">
      <c r="A10" s="9" t="s">
        <v>18</v>
      </c>
      <c r="B10" s="10"/>
      <c r="C10" s="10">
        <v>47869.85</v>
      </c>
      <c r="D10" s="11">
        <f t="shared" si="4"/>
        <v>47869.85</v>
      </c>
      <c r="E10" s="12"/>
      <c r="F10" s="10">
        <v>33951.9</v>
      </c>
      <c r="G10" s="10">
        <f t="shared" si="1"/>
        <v>13917.949999999997</v>
      </c>
      <c r="H10" s="13">
        <f t="shared" si="2"/>
        <v>40.993140295535738</v>
      </c>
    </row>
    <row r="11" spans="1:8" ht="23.1" customHeight="1" x14ac:dyDescent="0.15">
      <c r="A11" s="9" t="s">
        <v>19</v>
      </c>
      <c r="B11" s="10"/>
      <c r="C11" s="10">
        <v>1635.04</v>
      </c>
      <c r="D11" s="11">
        <f t="shared" si="4"/>
        <v>1635.04</v>
      </c>
      <c r="E11" s="12"/>
      <c r="F11" s="10">
        <v>3739.92</v>
      </c>
      <c r="G11" s="10">
        <f t="shared" si="1"/>
        <v>-2104.88</v>
      </c>
      <c r="H11" s="13">
        <f t="shared" si="2"/>
        <v>-56.281417784337641</v>
      </c>
    </row>
    <row r="12" spans="1:8" ht="23.1" customHeight="1" x14ac:dyDescent="0.15">
      <c r="A12" s="8" t="s">
        <v>20</v>
      </c>
      <c r="B12" s="6"/>
      <c r="C12" s="6">
        <f t="shared" ref="C12:G12" si="5">SUM(C13:C26)</f>
        <v>139025.15</v>
      </c>
      <c r="D12" s="6">
        <f t="shared" si="5"/>
        <v>139025.15</v>
      </c>
      <c r="E12" s="6"/>
      <c r="F12" s="6">
        <f>SUM(F13:F26)</f>
        <v>137548.13</v>
      </c>
      <c r="G12" s="6">
        <f t="shared" si="5"/>
        <v>1477.0199999999913</v>
      </c>
      <c r="H12" s="7">
        <f t="shared" si="2"/>
        <v>1.0738204874177433</v>
      </c>
    </row>
    <row r="13" spans="1:8" ht="23.1" customHeight="1" x14ac:dyDescent="0.15">
      <c r="A13" s="9" t="s">
        <v>15</v>
      </c>
      <c r="B13" s="10"/>
      <c r="C13" s="11">
        <v>39508.639999999999</v>
      </c>
      <c r="D13" s="11">
        <f t="shared" si="4"/>
        <v>39508.639999999999</v>
      </c>
      <c r="E13" s="12"/>
      <c r="F13" s="10">
        <v>47292.83</v>
      </c>
      <c r="G13" s="10">
        <f t="shared" ref="G13:G26" si="6">D13-F13</f>
        <v>-7784.1900000000023</v>
      </c>
      <c r="H13" s="13">
        <f t="shared" si="2"/>
        <v>-16.459556342895958</v>
      </c>
    </row>
    <row r="14" spans="1:8" ht="23.1" customHeight="1" x14ac:dyDescent="0.15">
      <c r="A14" s="9" t="s">
        <v>21</v>
      </c>
      <c r="B14" s="10"/>
      <c r="C14" s="10">
        <v>51683.53</v>
      </c>
      <c r="D14" s="11">
        <f t="shared" si="4"/>
        <v>51683.53</v>
      </c>
      <c r="E14" s="12"/>
      <c r="F14" s="10">
        <v>48270.41</v>
      </c>
      <c r="G14" s="10">
        <f t="shared" si="6"/>
        <v>3413.1199999999953</v>
      </c>
      <c r="H14" s="13">
        <f t="shared" si="2"/>
        <v>7.0708328352711218</v>
      </c>
    </row>
    <row r="15" spans="1:8" ht="23.1" customHeight="1" x14ac:dyDescent="0.15">
      <c r="A15" s="9" t="s">
        <v>22</v>
      </c>
      <c r="B15" s="10"/>
      <c r="C15" s="11">
        <v>14360.96</v>
      </c>
      <c r="D15" s="11">
        <f t="shared" si="4"/>
        <v>14360.96</v>
      </c>
      <c r="E15" s="12"/>
      <c r="F15" s="10">
        <v>10185.57</v>
      </c>
      <c r="G15" s="10">
        <f t="shared" si="6"/>
        <v>4175.3899999999994</v>
      </c>
      <c r="H15" s="13">
        <f t="shared" si="2"/>
        <v>40.993189384590153</v>
      </c>
    </row>
    <row r="16" spans="1:8" ht="23.1" customHeight="1" x14ac:dyDescent="0.15">
      <c r="A16" s="9" t="s">
        <v>23</v>
      </c>
      <c r="B16" s="10"/>
      <c r="C16" s="10">
        <v>3838.39</v>
      </c>
      <c r="D16" s="11">
        <f t="shared" si="4"/>
        <v>3838.39</v>
      </c>
      <c r="E16" s="12"/>
      <c r="F16" s="10">
        <v>3831.67</v>
      </c>
      <c r="G16" s="10">
        <f t="shared" si="6"/>
        <v>6.7199999999997999</v>
      </c>
      <c r="H16" s="13">
        <f t="shared" si="2"/>
        <v>0.17538044768990543</v>
      </c>
    </row>
    <row r="17" spans="1:8" ht="23.1" customHeight="1" x14ac:dyDescent="0.15">
      <c r="A17" s="9" t="s">
        <v>24</v>
      </c>
      <c r="B17" s="10"/>
      <c r="C17" s="10">
        <v>6483.64</v>
      </c>
      <c r="D17" s="11">
        <f t="shared" si="4"/>
        <v>6483.64</v>
      </c>
      <c r="E17" s="12"/>
      <c r="F17" s="10">
        <v>4290.9799999999996</v>
      </c>
      <c r="G17" s="10">
        <f t="shared" si="6"/>
        <v>2192.6600000000008</v>
      </c>
      <c r="H17" s="13">
        <f t="shared" si="2"/>
        <v>51.099282681345549</v>
      </c>
    </row>
    <row r="18" spans="1:8" ht="23.1" customHeight="1" x14ac:dyDescent="0.15">
      <c r="A18" s="9" t="s">
        <v>25</v>
      </c>
      <c r="B18" s="10"/>
      <c r="C18" s="10">
        <v>1515.83</v>
      </c>
      <c r="D18" s="11">
        <f t="shared" si="4"/>
        <v>1515.83</v>
      </c>
      <c r="E18" s="12"/>
      <c r="F18" s="10">
        <v>2166.8000000000002</v>
      </c>
      <c r="G18" s="10">
        <f t="shared" si="6"/>
        <v>-650.97000000000025</v>
      </c>
      <c r="H18" s="13">
        <f t="shared" si="2"/>
        <v>-30.042920435665504</v>
      </c>
    </row>
    <row r="19" spans="1:8" ht="23.1" customHeight="1" x14ac:dyDescent="0.15">
      <c r="A19" s="9" t="s">
        <v>26</v>
      </c>
      <c r="B19" s="10"/>
      <c r="C19" s="10">
        <v>5768.36</v>
      </c>
      <c r="D19" s="11">
        <f t="shared" si="4"/>
        <v>5768.36</v>
      </c>
      <c r="E19" s="12"/>
      <c r="F19" s="10">
        <v>6954.76</v>
      </c>
      <c r="G19" s="10">
        <f t="shared" si="6"/>
        <v>-1186.4000000000005</v>
      </c>
      <c r="H19" s="13">
        <f t="shared" si="2"/>
        <v>-17.058820146202034</v>
      </c>
    </row>
    <row r="20" spans="1:8" ht="23.1" customHeight="1" x14ac:dyDescent="0.15">
      <c r="A20" s="9" t="s">
        <v>27</v>
      </c>
      <c r="B20" s="10"/>
      <c r="C20" s="10">
        <v>2.98</v>
      </c>
      <c r="D20" s="11">
        <f t="shared" si="4"/>
        <v>2.98</v>
      </c>
      <c r="E20" s="12"/>
      <c r="F20" s="10">
        <v>3.36</v>
      </c>
      <c r="G20" s="10">
        <f t="shared" si="6"/>
        <v>-0.37999999999999989</v>
      </c>
      <c r="H20" s="13">
        <f t="shared" si="2"/>
        <v>-11.309523809523807</v>
      </c>
    </row>
    <row r="21" spans="1:8" ht="23.1" customHeight="1" x14ac:dyDescent="0.15">
      <c r="A21" s="9" t="s">
        <v>28</v>
      </c>
      <c r="B21" s="10"/>
      <c r="C21" s="10">
        <v>193.65</v>
      </c>
      <c r="D21" s="11">
        <f t="shared" si="4"/>
        <v>193.65</v>
      </c>
      <c r="E21" s="12"/>
      <c r="F21" s="10">
        <v>292.39999999999998</v>
      </c>
      <c r="G21" s="10">
        <f t="shared" si="6"/>
        <v>-98.749999999999972</v>
      </c>
      <c r="H21" s="13">
        <f t="shared" si="2"/>
        <v>-33.772229822161414</v>
      </c>
    </row>
    <row r="22" spans="1:8" ht="23.1" customHeight="1" x14ac:dyDescent="0.15">
      <c r="A22" s="9" t="s">
        <v>29</v>
      </c>
      <c r="B22" s="10"/>
      <c r="C22" s="10">
        <v>4717.63</v>
      </c>
      <c r="D22" s="11">
        <f t="shared" si="4"/>
        <v>4717.63</v>
      </c>
      <c r="E22" s="12"/>
      <c r="F22" s="10">
        <v>4898.97</v>
      </c>
      <c r="G22" s="10">
        <f t="shared" si="6"/>
        <v>-181.34000000000015</v>
      </c>
      <c r="H22" s="13">
        <f t="shared" si="2"/>
        <v>-3.7015944167855719</v>
      </c>
    </row>
    <row r="23" spans="1:8" ht="23.1" customHeight="1" x14ac:dyDescent="0.15">
      <c r="A23" s="9" t="s">
        <v>30</v>
      </c>
      <c r="B23" s="10"/>
      <c r="C23" s="10"/>
      <c r="D23" s="11">
        <f t="shared" si="4"/>
        <v>0</v>
      </c>
      <c r="E23" s="12"/>
      <c r="F23" s="11">
        <v>0</v>
      </c>
      <c r="G23" s="10">
        <f t="shared" si="6"/>
        <v>0</v>
      </c>
      <c r="H23" s="13"/>
    </row>
    <row r="24" spans="1:8" ht="23.1" customHeight="1" x14ac:dyDescent="0.15">
      <c r="A24" s="9" t="s">
        <v>31</v>
      </c>
      <c r="B24" s="10"/>
      <c r="C24" s="10">
        <v>23.47</v>
      </c>
      <c r="D24" s="11">
        <f t="shared" si="4"/>
        <v>23.47</v>
      </c>
      <c r="E24" s="12"/>
      <c r="F24" s="11">
        <v>35.630000000000003</v>
      </c>
      <c r="G24" s="10">
        <f t="shared" si="6"/>
        <v>-12.160000000000004</v>
      </c>
      <c r="H24" s="13">
        <f t="shared" si="2"/>
        <v>-34.128543362335115</v>
      </c>
    </row>
    <row r="25" spans="1:8" ht="23.1" customHeight="1" x14ac:dyDescent="0.15">
      <c r="A25" s="9" t="s">
        <v>32</v>
      </c>
      <c r="B25" s="10"/>
      <c r="C25" s="10">
        <v>-3.73</v>
      </c>
      <c r="D25" s="11">
        <f t="shared" si="4"/>
        <v>-3.73</v>
      </c>
      <c r="E25" s="12"/>
      <c r="F25" s="11">
        <v>0</v>
      </c>
      <c r="G25" s="10">
        <f t="shared" si="6"/>
        <v>-3.73</v>
      </c>
      <c r="H25" s="13"/>
    </row>
    <row r="26" spans="1:8" ht="23.1" customHeight="1" x14ac:dyDescent="0.15">
      <c r="A26" s="9" t="s">
        <v>33</v>
      </c>
      <c r="B26" s="10"/>
      <c r="C26" s="10">
        <v>10931.8</v>
      </c>
      <c r="D26" s="11">
        <f t="shared" si="4"/>
        <v>10931.8</v>
      </c>
      <c r="E26" s="12"/>
      <c r="F26" s="14">
        <v>9324.75</v>
      </c>
      <c r="G26" s="10">
        <f t="shared" si="6"/>
        <v>1607.0499999999993</v>
      </c>
      <c r="H26" s="13">
        <f t="shared" si="2"/>
        <v>17.234242204884843</v>
      </c>
    </row>
    <row r="27" spans="1:8" ht="23.1" customHeight="1" x14ac:dyDescent="0.15">
      <c r="A27" s="8" t="s">
        <v>34</v>
      </c>
      <c r="B27" s="6">
        <f>SUM(B28:B41)</f>
        <v>2356300</v>
      </c>
      <c r="C27" s="6">
        <f>SUM(C28:C41)</f>
        <v>328854.48999999993</v>
      </c>
      <c r="D27" s="6">
        <f>SUM(D28:D41)</f>
        <v>328854.48999999993</v>
      </c>
      <c r="E27" s="7">
        <f t="shared" ref="E27:E41" si="7">D27/B27*100</f>
        <v>13.956393073887025</v>
      </c>
      <c r="F27" s="6">
        <f>SUM(F28:F41)</f>
        <v>285953.78999999998</v>
      </c>
      <c r="G27" s="6">
        <f>SUM(G28:G41)</f>
        <v>42900.69999999999</v>
      </c>
      <c r="H27" s="7">
        <f t="shared" si="2"/>
        <v>15.002668787848553</v>
      </c>
    </row>
    <row r="28" spans="1:8" ht="23.1" customHeight="1" x14ac:dyDescent="0.15">
      <c r="A28" s="9" t="s">
        <v>15</v>
      </c>
      <c r="B28" s="15">
        <v>714000</v>
      </c>
      <c r="C28" s="10">
        <v>79902.05</v>
      </c>
      <c r="D28" s="11">
        <f t="shared" si="4"/>
        <v>79902.05</v>
      </c>
      <c r="E28" s="12">
        <f t="shared" si="7"/>
        <v>11.190763305322129</v>
      </c>
      <c r="F28" s="16">
        <v>89189.8</v>
      </c>
      <c r="G28" s="10">
        <f t="shared" ref="G28:G41" si="8">D28-F28</f>
        <v>-9287.75</v>
      </c>
      <c r="H28" s="13">
        <f t="shared" si="2"/>
        <v>-10.413466562319906</v>
      </c>
    </row>
    <row r="29" spans="1:8" ht="23.1" customHeight="1" x14ac:dyDescent="0.15">
      <c r="A29" s="9" t="s">
        <v>21</v>
      </c>
      <c r="B29" s="15">
        <v>215000</v>
      </c>
      <c r="C29" s="11">
        <v>52079.54</v>
      </c>
      <c r="D29" s="11">
        <f t="shared" si="4"/>
        <v>52079.54</v>
      </c>
      <c r="E29" s="12">
        <f t="shared" si="7"/>
        <v>24.223041860465116</v>
      </c>
      <c r="F29" s="16">
        <v>48873.41</v>
      </c>
      <c r="G29" s="10">
        <f t="shared" si="8"/>
        <v>3206.1299999999974</v>
      </c>
      <c r="H29" s="13">
        <f t="shared" si="2"/>
        <v>6.560070189495673</v>
      </c>
    </row>
    <row r="30" spans="1:8" ht="23.1" customHeight="1" x14ac:dyDescent="0.15">
      <c r="A30" s="9" t="s">
        <v>22</v>
      </c>
      <c r="B30" s="15">
        <v>92000</v>
      </c>
      <c r="C30" s="11">
        <v>17552.28</v>
      </c>
      <c r="D30" s="11">
        <f t="shared" si="4"/>
        <v>17552.28</v>
      </c>
      <c r="E30" s="12">
        <f t="shared" si="7"/>
        <v>19.078565217391301</v>
      </c>
      <c r="F30" s="16">
        <v>12449.03</v>
      </c>
      <c r="G30" s="10">
        <f t="shared" si="8"/>
        <v>5103.2499999999982</v>
      </c>
      <c r="H30" s="13">
        <f t="shared" si="2"/>
        <v>40.99315368345966</v>
      </c>
    </row>
    <row r="31" spans="1:8" ht="23.1" customHeight="1" x14ac:dyDescent="0.15">
      <c r="A31" s="9" t="s">
        <v>35</v>
      </c>
      <c r="B31" s="15">
        <v>59400</v>
      </c>
      <c r="C31" s="11">
        <v>7128.43</v>
      </c>
      <c r="D31" s="11">
        <f t="shared" si="4"/>
        <v>7128.43</v>
      </c>
      <c r="E31" s="12">
        <f t="shared" si="7"/>
        <v>12.000723905723905</v>
      </c>
      <c r="F31" s="16">
        <v>7115.95</v>
      </c>
      <c r="G31" s="10">
        <f t="shared" si="8"/>
        <v>12.480000000000473</v>
      </c>
      <c r="H31" s="13">
        <f t="shared" si="2"/>
        <v>0.17538065894224206</v>
      </c>
    </row>
    <row r="32" spans="1:8" ht="23.1" customHeight="1" x14ac:dyDescent="0.15">
      <c r="A32" s="9" t="s">
        <v>24</v>
      </c>
      <c r="B32" s="15">
        <v>99300</v>
      </c>
      <c r="C32" s="11">
        <v>25934.560000000001</v>
      </c>
      <c r="D32" s="11">
        <f t="shared" si="4"/>
        <v>25934.560000000001</v>
      </c>
      <c r="E32" s="12">
        <f t="shared" si="7"/>
        <v>26.117381671701917</v>
      </c>
      <c r="F32" s="16">
        <v>17163.93</v>
      </c>
      <c r="G32" s="10">
        <f t="shared" si="8"/>
        <v>8770.630000000001</v>
      </c>
      <c r="H32" s="13">
        <f t="shared" si="2"/>
        <v>51.099194648311894</v>
      </c>
    </row>
    <row r="33" spans="1:8" ht="23.1" customHeight="1" x14ac:dyDescent="0.15">
      <c r="A33" s="9" t="s">
        <v>36</v>
      </c>
      <c r="B33" s="15">
        <v>34300</v>
      </c>
      <c r="C33" s="11">
        <v>7440.27</v>
      </c>
      <c r="D33" s="11">
        <f t="shared" si="4"/>
        <v>7440.27</v>
      </c>
      <c r="E33" s="12">
        <f t="shared" si="7"/>
        <v>21.691749271137027</v>
      </c>
      <c r="F33" s="16">
        <v>5441.99</v>
      </c>
      <c r="G33" s="10">
        <f t="shared" si="8"/>
        <v>1998.2800000000007</v>
      </c>
      <c r="H33" s="13">
        <f t="shared" si="2"/>
        <v>36.719655861183149</v>
      </c>
    </row>
    <row r="34" spans="1:8" ht="23.1" customHeight="1" x14ac:dyDescent="0.15">
      <c r="A34" s="9" t="s">
        <v>37</v>
      </c>
      <c r="B34" s="15">
        <v>12760</v>
      </c>
      <c r="C34" s="11">
        <v>1515.83</v>
      </c>
      <c r="D34" s="11">
        <f t="shared" si="4"/>
        <v>1515.83</v>
      </c>
      <c r="E34" s="12">
        <f t="shared" si="7"/>
        <v>11.879545454545454</v>
      </c>
      <c r="F34" s="16">
        <v>2166.8000000000002</v>
      </c>
      <c r="G34" s="10">
        <f t="shared" si="8"/>
        <v>-650.97000000000025</v>
      </c>
      <c r="H34" s="13">
        <f t="shared" si="2"/>
        <v>-30.042920435665504</v>
      </c>
    </row>
    <row r="35" spans="1:8" ht="23.1" customHeight="1" x14ac:dyDescent="0.15">
      <c r="A35" s="9" t="s">
        <v>38</v>
      </c>
      <c r="B35" s="15">
        <v>483390</v>
      </c>
      <c r="C35" s="11">
        <v>23073.43</v>
      </c>
      <c r="D35" s="11">
        <f t="shared" si="4"/>
        <v>23073.43</v>
      </c>
      <c r="E35" s="12">
        <f t="shared" si="7"/>
        <v>4.7732534806264093</v>
      </c>
      <c r="F35" s="16">
        <v>27819.03</v>
      </c>
      <c r="G35" s="10">
        <f t="shared" si="8"/>
        <v>-4745.5999999999985</v>
      </c>
      <c r="H35" s="13">
        <f t="shared" si="2"/>
        <v>-17.058826278270661</v>
      </c>
    </row>
    <row r="36" spans="1:8" ht="23.1" customHeight="1" x14ac:dyDescent="0.15">
      <c r="A36" s="9" t="s">
        <v>39</v>
      </c>
      <c r="B36" s="15">
        <v>9925</v>
      </c>
      <c r="C36" s="11"/>
      <c r="D36" s="11">
        <f t="shared" si="4"/>
        <v>0</v>
      </c>
      <c r="E36" s="12">
        <f t="shared" si="7"/>
        <v>0</v>
      </c>
      <c r="F36" s="16">
        <v>0</v>
      </c>
      <c r="G36" s="10">
        <f t="shared" si="8"/>
        <v>0</v>
      </c>
      <c r="H36" s="13"/>
    </row>
    <row r="37" spans="1:8" ht="23.1" customHeight="1" x14ac:dyDescent="0.15">
      <c r="A37" s="9" t="s">
        <v>40</v>
      </c>
      <c r="B37" s="15">
        <v>2200</v>
      </c>
      <c r="C37" s="11">
        <v>193.65</v>
      </c>
      <c r="D37" s="11">
        <f t="shared" si="4"/>
        <v>193.65</v>
      </c>
      <c r="E37" s="12">
        <f t="shared" si="7"/>
        <v>8.8022727272727277</v>
      </c>
      <c r="F37" s="16">
        <v>292.39999999999998</v>
      </c>
      <c r="G37" s="10">
        <f t="shared" si="8"/>
        <v>-98.749999999999972</v>
      </c>
      <c r="H37" s="13">
        <f t="shared" si="2"/>
        <v>-33.772229822161414</v>
      </c>
    </row>
    <row r="38" spans="1:8" ht="23.1" customHeight="1" x14ac:dyDescent="0.15">
      <c r="A38" s="9" t="s">
        <v>41</v>
      </c>
      <c r="B38" s="15">
        <v>194650</v>
      </c>
      <c r="C38" s="10">
        <v>18870.53</v>
      </c>
      <c r="D38" s="11">
        <f t="shared" si="4"/>
        <v>18870.53</v>
      </c>
      <c r="E38" s="12">
        <f t="shared" si="7"/>
        <v>9.6945954276907269</v>
      </c>
      <c r="F38" s="16">
        <v>19595.88</v>
      </c>
      <c r="G38" s="10">
        <f t="shared" si="8"/>
        <v>-725.35000000000218</v>
      </c>
      <c r="H38" s="13">
        <f t="shared" si="2"/>
        <v>-3.701543385650464</v>
      </c>
    </row>
    <row r="39" spans="1:8" ht="23.1" customHeight="1" x14ac:dyDescent="0.15">
      <c r="A39" s="9" t="s">
        <v>31</v>
      </c>
      <c r="B39" s="15">
        <v>130</v>
      </c>
      <c r="C39" s="10">
        <v>23.47</v>
      </c>
      <c r="D39" s="11">
        <f t="shared" si="4"/>
        <v>23.47</v>
      </c>
      <c r="E39" s="12">
        <f t="shared" si="7"/>
        <v>18.053846153846152</v>
      </c>
      <c r="F39" s="16">
        <v>35.619999999999997</v>
      </c>
      <c r="G39" s="10">
        <f t="shared" si="8"/>
        <v>-12.149999999999999</v>
      </c>
      <c r="H39" s="13">
        <f t="shared" si="2"/>
        <v>-34.110050533408199</v>
      </c>
    </row>
    <row r="40" spans="1:8" ht="23.1" customHeight="1" x14ac:dyDescent="0.15">
      <c r="A40" s="9" t="s">
        <v>32</v>
      </c>
      <c r="B40" s="15">
        <v>-255</v>
      </c>
      <c r="C40" s="10">
        <v>-6.92</v>
      </c>
      <c r="D40" s="11">
        <f t="shared" si="4"/>
        <v>-6.92</v>
      </c>
      <c r="E40" s="12">
        <f t="shared" si="7"/>
        <v>2.7137254901960786</v>
      </c>
      <c r="F40" s="16">
        <v>0</v>
      </c>
      <c r="G40" s="10">
        <f t="shared" si="8"/>
        <v>-6.92</v>
      </c>
      <c r="H40" s="13"/>
    </row>
    <row r="41" spans="1:8" ht="23.1" customHeight="1" x14ac:dyDescent="0.15">
      <c r="A41" s="9" t="s">
        <v>33</v>
      </c>
      <c r="B41" s="15">
        <v>439500</v>
      </c>
      <c r="C41" s="10">
        <v>95147.37</v>
      </c>
      <c r="D41" s="11">
        <f t="shared" si="4"/>
        <v>95147.37</v>
      </c>
      <c r="E41" s="12">
        <f t="shared" si="7"/>
        <v>21.649003412969282</v>
      </c>
      <c r="F41" s="16">
        <v>55809.95</v>
      </c>
      <c r="G41" s="10">
        <f t="shared" si="8"/>
        <v>39337.42</v>
      </c>
      <c r="H41" s="13">
        <f t="shared" si="2"/>
        <v>70.484599968285224</v>
      </c>
    </row>
    <row r="42" spans="1:8" ht="18.75" x14ac:dyDescent="0.15">
      <c r="D42" s="17"/>
    </row>
    <row r="43" spans="1:8" x14ac:dyDescent="0.15"/>
    <row r="44" spans="1:8" ht="14.25" customHeight="1" x14ac:dyDescent="0.15"/>
    <row r="45" spans="1:8" ht="14.25" customHeight="1" x14ac:dyDescent="0.15"/>
    <row r="46" spans="1:8" ht="14.25" customHeight="1" x14ac:dyDescent="0.15"/>
    <row r="47" spans="1:8" ht="14.25" customHeight="1" x14ac:dyDescent="0.15"/>
    <row r="48" spans="1: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</sheetData>
  <mergeCells count="8">
    <mergeCell ref="A1:H1"/>
    <mergeCell ref="A2:B2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59027777777777801" bottom="0.39305555555555599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showZeros="0" topLeftCell="A7" workbookViewId="0">
      <selection activeCell="Q16" sqref="Q16"/>
    </sheetView>
  </sheetViews>
  <sheetFormatPr defaultColWidth="9" defaultRowHeight="14.25" customHeight="1" zeroHeight="1" x14ac:dyDescent="0.15"/>
  <cols>
    <col min="1" max="1" width="29.375" style="3" customWidth="1"/>
    <col min="2" max="2" width="12.75" style="33" customWidth="1"/>
    <col min="3" max="3" width="10.5" style="3" customWidth="1"/>
    <col min="4" max="4" width="11.625" style="3" customWidth="1"/>
    <col min="5" max="5" width="9.125" style="3" customWidth="1"/>
    <col min="6" max="6" width="12" style="34" customWidth="1"/>
    <col min="7" max="7" width="11.625" style="3" customWidth="1"/>
    <col min="8" max="8" width="8.25" style="3" customWidth="1"/>
    <col min="9" max="16384" width="9" style="3"/>
  </cols>
  <sheetData>
    <row r="1" spans="1:8" s="18" customFormat="1" ht="28.5" customHeight="1" x14ac:dyDescent="0.3">
      <c r="A1" s="52" t="s">
        <v>42</v>
      </c>
      <c r="B1" s="52"/>
      <c r="C1" s="52"/>
      <c r="D1" s="52"/>
      <c r="E1" s="52"/>
      <c r="F1" s="52"/>
      <c r="G1" s="52"/>
      <c r="H1" s="52"/>
    </row>
    <row r="2" spans="1:8" ht="24" customHeight="1" x14ac:dyDescent="0.3">
      <c r="A2" s="53" t="s">
        <v>1</v>
      </c>
      <c r="B2" s="53"/>
      <c r="C2" s="19"/>
      <c r="D2" s="19"/>
      <c r="E2" s="19"/>
      <c r="F2" s="20"/>
      <c r="G2" s="54" t="s">
        <v>2</v>
      </c>
      <c r="H2" s="54"/>
    </row>
    <row r="3" spans="1:8" ht="22.5" customHeight="1" x14ac:dyDescent="0.15">
      <c r="A3" s="55" t="s">
        <v>43</v>
      </c>
      <c r="B3" s="56" t="s">
        <v>4</v>
      </c>
      <c r="C3" s="55" t="s">
        <v>44</v>
      </c>
      <c r="D3" s="55"/>
      <c r="E3" s="55"/>
      <c r="F3" s="57" t="s">
        <v>45</v>
      </c>
      <c r="G3" s="55" t="s">
        <v>7</v>
      </c>
      <c r="H3" s="55"/>
    </row>
    <row r="4" spans="1:8" ht="18" x14ac:dyDescent="0.15">
      <c r="A4" s="55"/>
      <c r="B4" s="56"/>
      <c r="C4" s="21" t="s">
        <v>8</v>
      </c>
      <c r="D4" s="21" t="s">
        <v>9</v>
      </c>
      <c r="E4" s="21" t="s">
        <v>10</v>
      </c>
      <c r="F4" s="57"/>
      <c r="G4" s="21" t="s">
        <v>11</v>
      </c>
      <c r="H4" s="21" t="s">
        <v>12</v>
      </c>
    </row>
    <row r="5" spans="1:8" s="26" customFormat="1" ht="23.1" customHeight="1" x14ac:dyDescent="0.15">
      <c r="A5" s="22" t="s">
        <v>46</v>
      </c>
      <c r="B5" s="23">
        <f t="shared" ref="B5:F5" si="0">SUM(B6:B25)</f>
        <v>3448575</v>
      </c>
      <c r="C5" s="23">
        <f t="shared" si="0"/>
        <v>213724.42999999993</v>
      </c>
      <c r="D5" s="23">
        <f t="shared" si="0"/>
        <v>213724.42999999993</v>
      </c>
      <c r="E5" s="24">
        <f t="shared" ref="E5:E25" si="1">D5/B5*100</f>
        <v>6.19747083940468</v>
      </c>
      <c r="F5" s="25">
        <f t="shared" si="0"/>
        <v>294438.98</v>
      </c>
      <c r="G5" s="23">
        <f t="shared" ref="G5:G25" si="2">D5-F5</f>
        <v>-80714.550000000047</v>
      </c>
      <c r="H5" s="24">
        <f t="shared" ref="H5:H25" si="3">G5/F5*100</f>
        <v>-27.412997423099366</v>
      </c>
    </row>
    <row r="6" spans="1:8" s="26" customFormat="1" ht="23.1" customHeight="1" x14ac:dyDescent="0.15">
      <c r="A6" s="27" t="s">
        <v>47</v>
      </c>
      <c r="B6" s="28">
        <v>274114</v>
      </c>
      <c r="C6" s="28">
        <v>12254.37</v>
      </c>
      <c r="D6" s="28">
        <v>12254.37</v>
      </c>
      <c r="E6" s="29">
        <f t="shared" si="1"/>
        <v>4.4705378054386129</v>
      </c>
      <c r="F6" s="30">
        <v>23056.67</v>
      </c>
      <c r="G6" s="28">
        <f t="shared" si="2"/>
        <v>-10802.299999999997</v>
      </c>
      <c r="H6" s="29">
        <f t="shared" si="3"/>
        <v>-46.851084740337605</v>
      </c>
    </row>
    <row r="7" spans="1:8" ht="23.1" customHeight="1" x14ac:dyDescent="0.15">
      <c r="A7" s="31" t="s">
        <v>48</v>
      </c>
      <c r="B7" s="28">
        <v>3810</v>
      </c>
      <c r="C7" s="28">
        <v>95.55</v>
      </c>
      <c r="D7" s="28">
        <v>95.55</v>
      </c>
      <c r="E7" s="29">
        <f t="shared" si="1"/>
        <v>2.5078740157480315</v>
      </c>
      <c r="F7" s="32">
        <v>543.66999999999996</v>
      </c>
      <c r="G7" s="28">
        <f t="shared" si="2"/>
        <v>-448.11999999999995</v>
      </c>
      <c r="H7" s="29">
        <f t="shared" si="3"/>
        <v>-82.425000459837761</v>
      </c>
    </row>
    <row r="8" spans="1:8" ht="23.1" customHeight="1" x14ac:dyDescent="0.15">
      <c r="A8" s="31" t="s">
        <v>49</v>
      </c>
      <c r="B8" s="28">
        <v>153772</v>
      </c>
      <c r="C8" s="28">
        <v>3791.3</v>
      </c>
      <c r="D8" s="28">
        <v>3791.3</v>
      </c>
      <c r="E8" s="29">
        <f t="shared" si="1"/>
        <v>2.4655333870925786</v>
      </c>
      <c r="F8" s="32">
        <v>10314.24</v>
      </c>
      <c r="G8" s="28">
        <f t="shared" si="2"/>
        <v>-6522.94</v>
      </c>
      <c r="H8" s="29">
        <f t="shared" si="3"/>
        <v>-63.242080851327877</v>
      </c>
    </row>
    <row r="9" spans="1:8" ht="23.1" customHeight="1" x14ac:dyDescent="0.15">
      <c r="A9" s="31" t="s">
        <v>50</v>
      </c>
      <c r="B9" s="28">
        <v>433931</v>
      </c>
      <c r="C9" s="28">
        <v>25840.6</v>
      </c>
      <c r="D9" s="28">
        <v>25840.6</v>
      </c>
      <c r="E9" s="29">
        <f t="shared" si="1"/>
        <v>5.9550020625398963</v>
      </c>
      <c r="F9" s="32">
        <v>46084.54</v>
      </c>
      <c r="G9" s="28">
        <f t="shared" si="2"/>
        <v>-20243.940000000002</v>
      </c>
      <c r="H9" s="29">
        <f t="shared" si="3"/>
        <v>-43.927833499043281</v>
      </c>
    </row>
    <row r="10" spans="1:8" ht="23.1" customHeight="1" x14ac:dyDescent="0.15">
      <c r="A10" s="31" t="s">
        <v>51</v>
      </c>
      <c r="B10" s="28">
        <v>65829</v>
      </c>
      <c r="C10" s="28">
        <v>7063.35</v>
      </c>
      <c r="D10" s="28">
        <v>7063.35</v>
      </c>
      <c r="E10" s="29">
        <f t="shared" si="1"/>
        <v>10.729845508818304</v>
      </c>
      <c r="F10" s="32">
        <v>1219.3499999999999</v>
      </c>
      <c r="G10" s="28">
        <f t="shared" si="2"/>
        <v>5844</v>
      </c>
      <c r="H10" s="29">
        <f t="shared" si="3"/>
        <v>479.27174314183787</v>
      </c>
    </row>
    <row r="11" spans="1:8" ht="23.1" customHeight="1" x14ac:dyDescent="0.15">
      <c r="A11" s="31" t="s">
        <v>52</v>
      </c>
      <c r="B11" s="28">
        <v>77549</v>
      </c>
      <c r="C11" s="28">
        <v>1378.14</v>
      </c>
      <c r="D11" s="28">
        <v>1378.14</v>
      </c>
      <c r="E11" s="29">
        <f t="shared" si="1"/>
        <v>1.7771215618512168</v>
      </c>
      <c r="F11" s="32">
        <v>2347.85</v>
      </c>
      <c r="G11" s="28">
        <f t="shared" si="2"/>
        <v>-969.70999999999981</v>
      </c>
      <c r="H11" s="29">
        <f t="shared" si="3"/>
        <v>-41.30204229401366</v>
      </c>
    </row>
    <row r="12" spans="1:8" ht="23.1" customHeight="1" x14ac:dyDescent="0.15">
      <c r="A12" s="31" t="s">
        <v>53</v>
      </c>
      <c r="B12" s="28">
        <v>390694</v>
      </c>
      <c r="C12" s="28">
        <v>32674.2</v>
      </c>
      <c r="D12" s="28">
        <v>32674.2</v>
      </c>
      <c r="E12" s="29">
        <f t="shared" si="1"/>
        <v>8.3631179388472816</v>
      </c>
      <c r="F12" s="32">
        <v>42257.73</v>
      </c>
      <c r="G12" s="28">
        <f t="shared" si="2"/>
        <v>-9583.5300000000025</v>
      </c>
      <c r="H12" s="29">
        <f t="shared" si="3"/>
        <v>-22.67876196852032</v>
      </c>
    </row>
    <row r="13" spans="1:8" ht="23.1" customHeight="1" x14ac:dyDescent="0.15">
      <c r="A13" s="31" t="s">
        <v>54</v>
      </c>
      <c r="B13" s="28">
        <v>226036</v>
      </c>
      <c r="C13" s="28">
        <v>10645</v>
      </c>
      <c r="D13" s="28">
        <v>10645</v>
      </c>
      <c r="E13" s="29">
        <f t="shared" si="1"/>
        <v>4.7094268169672091</v>
      </c>
      <c r="F13" s="32">
        <v>14969.68</v>
      </c>
      <c r="G13" s="28">
        <f t="shared" si="2"/>
        <v>-4324.68</v>
      </c>
      <c r="H13" s="29">
        <f t="shared" si="3"/>
        <v>-28.889595502375471</v>
      </c>
    </row>
    <row r="14" spans="1:8" ht="23.1" customHeight="1" x14ac:dyDescent="0.15">
      <c r="A14" s="31" t="s">
        <v>55</v>
      </c>
      <c r="B14" s="28">
        <v>59887</v>
      </c>
      <c r="C14" s="28">
        <v>277.56</v>
      </c>
      <c r="D14" s="28">
        <v>277.56</v>
      </c>
      <c r="E14" s="29">
        <f t="shared" si="1"/>
        <v>0.46347287391253522</v>
      </c>
      <c r="F14" s="32">
        <v>27823.759999999998</v>
      </c>
      <c r="G14" s="28">
        <f t="shared" si="2"/>
        <v>-27546.199999999997</v>
      </c>
      <c r="H14" s="29">
        <f t="shared" si="3"/>
        <v>-99.002435328654357</v>
      </c>
    </row>
    <row r="15" spans="1:8" ht="23.1" customHeight="1" x14ac:dyDescent="0.15">
      <c r="A15" s="31" t="s">
        <v>56</v>
      </c>
      <c r="B15" s="28">
        <v>534571</v>
      </c>
      <c r="C15" s="28">
        <v>44346.63</v>
      </c>
      <c r="D15" s="28">
        <v>44346.63</v>
      </c>
      <c r="E15" s="29">
        <f t="shared" si="1"/>
        <v>8.2957418191409555</v>
      </c>
      <c r="F15" s="32">
        <v>68302.259999999995</v>
      </c>
      <c r="G15" s="28">
        <f t="shared" si="2"/>
        <v>-23955.629999999997</v>
      </c>
      <c r="H15" s="29">
        <f t="shared" si="3"/>
        <v>-35.072968302952198</v>
      </c>
    </row>
    <row r="16" spans="1:8" ht="23.1" customHeight="1" x14ac:dyDescent="0.15">
      <c r="A16" s="31" t="s">
        <v>57</v>
      </c>
      <c r="B16" s="28">
        <v>321388</v>
      </c>
      <c r="C16" s="28">
        <v>22552.52</v>
      </c>
      <c r="D16" s="28">
        <v>22552.52</v>
      </c>
      <c r="E16" s="29">
        <f t="shared" si="1"/>
        <v>7.0172252853249031</v>
      </c>
      <c r="F16" s="32">
        <v>26151.21</v>
      </c>
      <c r="G16" s="28">
        <f t="shared" si="2"/>
        <v>-3598.6899999999987</v>
      </c>
      <c r="H16" s="29">
        <f t="shared" si="3"/>
        <v>-13.761084095152762</v>
      </c>
    </row>
    <row r="17" spans="1:8" ht="23.1" customHeight="1" x14ac:dyDescent="0.15">
      <c r="A17" s="31" t="s">
        <v>58</v>
      </c>
      <c r="B17" s="28">
        <v>190529</v>
      </c>
      <c r="C17" s="28">
        <v>1208.3499999999999</v>
      </c>
      <c r="D17" s="28">
        <v>1208.3499999999999</v>
      </c>
      <c r="E17" s="29">
        <f t="shared" si="1"/>
        <v>0.6342079158553291</v>
      </c>
      <c r="F17" s="32">
        <v>1205.1099999999999</v>
      </c>
      <c r="G17" s="28">
        <f t="shared" si="2"/>
        <v>3.2400000000000091</v>
      </c>
      <c r="H17" s="29">
        <f t="shared" si="3"/>
        <v>0.26885512525827593</v>
      </c>
    </row>
    <row r="18" spans="1:8" ht="23.1" customHeight="1" x14ac:dyDescent="0.15">
      <c r="A18" s="31" t="s">
        <v>59</v>
      </c>
      <c r="B18" s="28">
        <v>283909</v>
      </c>
      <c r="C18" s="28">
        <v>26704.639999999999</v>
      </c>
      <c r="D18" s="28">
        <v>26704.639999999999</v>
      </c>
      <c r="E18" s="29">
        <f t="shared" si="1"/>
        <v>9.406056165884138</v>
      </c>
      <c r="F18" s="32">
        <v>13967.28</v>
      </c>
      <c r="G18" s="28">
        <f t="shared" si="2"/>
        <v>12737.359999999999</v>
      </c>
      <c r="H18" s="29">
        <f t="shared" si="3"/>
        <v>91.194276910035441</v>
      </c>
    </row>
    <row r="19" spans="1:8" ht="23.1" customHeight="1" x14ac:dyDescent="0.15">
      <c r="A19" s="31" t="s">
        <v>60</v>
      </c>
      <c r="B19" s="28">
        <v>10288</v>
      </c>
      <c r="C19" s="28">
        <v>128.78</v>
      </c>
      <c r="D19" s="28">
        <v>128.78</v>
      </c>
      <c r="E19" s="29">
        <f t="shared" si="1"/>
        <v>1.2517496111975117</v>
      </c>
      <c r="F19" s="32">
        <v>178.6</v>
      </c>
      <c r="G19" s="28">
        <f t="shared" si="2"/>
        <v>-49.819999999999993</v>
      </c>
      <c r="H19" s="29">
        <f t="shared" si="3"/>
        <v>-27.89473684210526</v>
      </c>
    </row>
    <row r="20" spans="1:8" ht="23.1" customHeight="1" x14ac:dyDescent="0.15">
      <c r="A20" s="31" t="s">
        <v>61</v>
      </c>
      <c r="B20" s="28">
        <v>7930</v>
      </c>
      <c r="C20" s="28">
        <v>1076.3699999999999</v>
      </c>
      <c r="D20" s="28">
        <v>1076.3699999999999</v>
      </c>
      <c r="E20" s="29">
        <f t="shared" si="1"/>
        <v>13.5733921815889</v>
      </c>
      <c r="F20" s="32">
        <v>534.79999999999995</v>
      </c>
      <c r="G20" s="28">
        <f t="shared" si="2"/>
        <v>541.56999999999994</v>
      </c>
      <c r="H20" s="29">
        <f t="shared" si="3"/>
        <v>101.26589379207181</v>
      </c>
    </row>
    <row r="21" spans="1:8" ht="23.1" customHeight="1" x14ac:dyDescent="0.15">
      <c r="A21" s="31" t="s">
        <v>62</v>
      </c>
      <c r="B21" s="28">
        <v>189823</v>
      </c>
      <c r="C21" s="28">
        <v>22212.31</v>
      </c>
      <c r="D21" s="28">
        <v>22212.31</v>
      </c>
      <c r="E21" s="29">
        <f t="shared" si="1"/>
        <v>11.701590428978575</v>
      </c>
      <c r="F21" s="32">
        <v>11239.66</v>
      </c>
      <c r="G21" s="28">
        <f t="shared" si="2"/>
        <v>10972.650000000001</v>
      </c>
      <c r="H21" s="29">
        <f t="shared" si="3"/>
        <v>97.624394332212901</v>
      </c>
    </row>
    <row r="22" spans="1:8" ht="23.1" customHeight="1" x14ac:dyDescent="0.15">
      <c r="A22" s="31" t="s">
        <v>63</v>
      </c>
      <c r="B22" s="28">
        <v>6071</v>
      </c>
      <c r="C22" s="28">
        <v>12.02</v>
      </c>
      <c r="D22" s="28">
        <v>12.02</v>
      </c>
      <c r="E22" s="29">
        <f t="shared" si="1"/>
        <v>0.19799044638445065</v>
      </c>
      <c r="F22" s="32">
        <v>17.36</v>
      </c>
      <c r="G22" s="28">
        <f t="shared" si="2"/>
        <v>-5.34</v>
      </c>
      <c r="H22" s="29">
        <f t="shared" si="3"/>
        <v>-30.760368663594473</v>
      </c>
    </row>
    <row r="23" spans="1:8" ht="23.1" customHeight="1" x14ac:dyDescent="0.15">
      <c r="A23" s="27" t="s">
        <v>64</v>
      </c>
      <c r="B23" s="28">
        <v>23171</v>
      </c>
      <c r="C23" s="28">
        <v>208.09</v>
      </c>
      <c r="D23" s="28">
        <v>208.09</v>
      </c>
      <c r="E23" s="29">
        <f t="shared" si="1"/>
        <v>0.89806223296361831</v>
      </c>
      <c r="F23" s="32">
        <v>926.5</v>
      </c>
      <c r="G23" s="28">
        <f t="shared" si="2"/>
        <v>-718.41</v>
      </c>
      <c r="H23" s="29">
        <f t="shared" si="3"/>
        <v>-77.540205072854832</v>
      </c>
    </row>
    <row r="24" spans="1:8" ht="23.1" customHeight="1" x14ac:dyDescent="0.15">
      <c r="A24" s="31" t="s">
        <v>65</v>
      </c>
      <c r="B24" s="28">
        <v>171378</v>
      </c>
      <c r="C24" s="28">
        <v>32.36</v>
      </c>
      <c r="D24" s="28">
        <v>32.36</v>
      </c>
      <c r="E24" s="29">
        <f t="shared" si="1"/>
        <v>1.8882236926559999E-2</v>
      </c>
      <c r="F24" s="32">
        <v>1050.52</v>
      </c>
      <c r="G24" s="28">
        <f t="shared" si="2"/>
        <v>-1018.16</v>
      </c>
      <c r="H24" s="29">
        <f t="shared" si="3"/>
        <v>-96.919620759243045</v>
      </c>
    </row>
    <row r="25" spans="1:8" ht="23.1" customHeight="1" x14ac:dyDescent="0.15">
      <c r="A25" s="31" t="s">
        <v>66</v>
      </c>
      <c r="B25" s="28">
        <v>23895</v>
      </c>
      <c r="C25" s="28">
        <v>1222.29</v>
      </c>
      <c r="D25" s="28">
        <v>1222.29</v>
      </c>
      <c r="E25" s="29">
        <f t="shared" si="1"/>
        <v>5.1152542372881351</v>
      </c>
      <c r="F25" s="32">
        <v>2248.19</v>
      </c>
      <c r="G25" s="28">
        <f t="shared" si="2"/>
        <v>-1025.9000000000001</v>
      </c>
      <c r="H25" s="29">
        <f t="shared" si="3"/>
        <v>-45.632264176960135</v>
      </c>
    </row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</sheetData>
  <mergeCells count="8">
    <mergeCell ref="A1:H1"/>
    <mergeCell ref="A2:B2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39305555555555599" bottom="0.39305555555555599" header="0.39305555555555599" footer="0.4326388888888890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Zeros="0" topLeftCell="A4" workbookViewId="0">
      <selection activeCell="K14" sqref="K14"/>
    </sheetView>
  </sheetViews>
  <sheetFormatPr defaultColWidth="9" defaultRowHeight="14.25" customHeight="1" zeroHeight="1" x14ac:dyDescent="0.15"/>
  <cols>
    <col min="1" max="1" width="30.5" customWidth="1"/>
    <col min="2" max="2" width="12.375" customWidth="1"/>
    <col min="3" max="3" width="11.625" customWidth="1"/>
    <col min="4" max="4" width="12.125" customWidth="1"/>
    <col min="5" max="5" width="11.5" customWidth="1"/>
    <col min="6" max="6" width="12.375" customWidth="1"/>
    <col min="7" max="7" width="13.5" customWidth="1"/>
    <col min="8" max="8" width="9" customWidth="1"/>
  </cols>
  <sheetData>
    <row r="1" spans="1:8" s="1" customFormat="1" ht="31.5" customHeight="1" x14ac:dyDescent="0.25">
      <c r="A1" s="58" t="s">
        <v>67</v>
      </c>
      <c r="B1" s="58"/>
      <c r="C1" s="58"/>
      <c r="D1" s="58"/>
      <c r="E1" s="58"/>
      <c r="F1" s="58"/>
      <c r="G1" s="58"/>
      <c r="H1" s="58"/>
    </row>
    <row r="2" spans="1:8" ht="32.25" customHeight="1" x14ac:dyDescent="0.3">
      <c r="A2" s="35" t="s">
        <v>1</v>
      </c>
      <c r="B2" s="36"/>
      <c r="C2" s="19"/>
      <c r="D2" s="19"/>
      <c r="E2" s="19"/>
      <c r="F2" s="19"/>
      <c r="G2" s="54" t="s">
        <v>2</v>
      </c>
      <c r="H2" s="54"/>
    </row>
    <row r="3" spans="1:8" ht="30" customHeight="1" x14ac:dyDescent="0.15">
      <c r="A3" s="55" t="s">
        <v>68</v>
      </c>
      <c r="B3" s="59" t="s">
        <v>4</v>
      </c>
      <c r="C3" s="61" t="s">
        <v>69</v>
      </c>
      <c r="D3" s="62"/>
      <c r="E3" s="63"/>
      <c r="F3" s="55" t="s">
        <v>70</v>
      </c>
      <c r="G3" s="55" t="s">
        <v>7</v>
      </c>
      <c r="H3" s="55"/>
    </row>
    <row r="4" spans="1:8" ht="30" customHeight="1" x14ac:dyDescent="0.15">
      <c r="A4" s="55"/>
      <c r="B4" s="60"/>
      <c r="C4" s="21" t="s">
        <v>71</v>
      </c>
      <c r="D4" s="21" t="s">
        <v>72</v>
      </c>
      <c r="E4" s="21" t="s">
        <v>10</v>
      </c>
      <c r="F4" s="55"/>
      <c r="G4" s="21" t="s">
        <v>73</v>
      </c>
      <c r="H4" s="21" t="s">
        <v>12</v>
      </c>
    </row>
    <row r="5" spans="1:8" ht="35.1" customHeight="1" x14ac:dyDescent="0.15">
      <c r="A5" s="22" t="s">
        <v>74</v>
      </c>
      <c r="B5" s="23">
        <f>SUM(B6:B10)</f>
        <v>1458368</v>
      </c>
      <c r="C5" s="23">
        <f>SUM(C6:C10)</f>
        <v>521191.95999999996</v>
      </c>
      <c r="D5" s="23">
        <f>SUM(D6:D10)</f>
        <v>521191.95999999996</v>
      </c>
      <c r="E5" s="24">
        <f t="shared" ref="E5:E16" si="0">D5/B5*100</f>
        <v>35.738027713169792</v>
      </c>
      <c r="F5" s="23">
        <f>SUM(F6:F10)</f>
        <v>91741.049999999988</v>
      </c>
      <c r="G5" s="23">
        <f t="shared" ref="G5:G16" si="1">D5-F5</f>
        <v>429450.91</v>
      </c>
      <c r="H5" s="37">
        <f t="shared" ref="H5:H11" si="2">G5/F5*100</f>
        <v>468.11205016729156</v>
      </c>
    </row>
    <row r="6" spans="1:8" ht="35.1" customHeight="1" x14ac:dyDescent="0.15">
      <c r="A6" s="31" t="s">
        <v>75</v>
      </c>
      <c r="B6" s="38">
        <v>1400000</v>
      </c>
      <c r="C6" s="39">
        <v>519221.6</v>
      </c>
      <c r="D6" s="40">
        <v>519221.6</v>
      </c>
      <c r="E6" s="29">
        <f t="shared" si="0"/>
        <v>37.08725714285714</v>
      </c>
      <c r="F6" s="32">
        <v>86155.29</v>
      </c>
      <c r="G6" s="39">
        <f t="shared" si="1"/>
        <v>433066.31</v>
      </c>
      <c r="H6" s="41">
        <f t="shared" si="2"/>
        <v>502.6578286719249</v>
      </c>
    </row>
    <row r="7" spans="1:8" ht="35.1" customHeight="1" x14ac:dyDescent="0.15">
      <c r="A7" s="31" t="s">
        <v>76</v>
      </c>
      <c r="B7" s="38">
        <v>22000</v>
      </c>
      <c r="C7" s="39">
        <v>933.42</v>
      </c>
      <c r="D7" s="40">
        <v>933.42</v>
      </c>
      <c r="E7" s="29">
        <f t="shared" si="0"/>
        <v>4.2428181818181816</v>
      </c>
      <c r="F7" s="32">
        <v>3938.86</v>
      </c>
      <c r="G7" s="39">
        <f t="shared" si="1"/>
        <v>-3005.44</v>
      </c>
      <c r="H7" s="41">
        <f t="shared" si="2"/>
        <v>-76.302280355229684</v>
      </c>
    </row>
    <row r="8" spans="1:8" ht="35.1" customHeight="1" x14ac:dyDescent="0.15">
      <c r="A8" s="31" t="s">
        <v>77</v>
      </c>
      <c r="B8" s="38">
        <v>32760</v>
      </c>
      <c r="C8" s="39">
        <v>1036.94</v>
      </c>
      <c r="D8" s="40">
        <v>1036.94</v>
      </c>
      <c r="E8" s="29">
        <f t="shared" si="0"/>
        <v>3.1652625152625151</v>
      </c>
      <c r="F8" s="32">
        <v>1646.9</v>
      </c>
      <c r="G8" s="39">
        <f t="shared" si="1"/>
        <v>-609.96</v>
      </c>
      <c r="H8" s="41">
        <f t="shared" si="2"/>
        <v>-37.036857125508533</v>
      </c>
    </row>
    <row r="9" spans="1:8" ht="35.1" customHeight="1" x14ac:dyDescent="0.15">
      <c r="A9" s="31" t="s">
        <v>78</v>
      </c>
      <c r="B9" s="38">
        <v>3608</v>
      </c>
      <c r="C9" s="39"/>
      <c r="D9" s="40"/>
      <c r="E9" s="29">
        <f t="shared" si="0"/>
        <v>0</v>
      </c>
      <c r="F9" s="32"/>
      <c r="G9" s="39">
        <f t="shared" si="1"/>
        <v>0</v>
      </c>
      <c r="H9" s="41"/>
    </row>
    <row r="10" spans="1:8" ht="35.1" customHeight="1" x14ac:dyDescent="0.15">
      <c r="A10" s="31" t="s">
        <v>79</v>
      </c>
      <c r="B10" s="38"/>
      <c r="C10" s="39"/>
      <c r="D10" s="40"/>
      <c r="E10" s="29"/>
      <c r="F10" s="32"/>
      <c r="G10" s="39">
        <f t="shared" si="1"/>
        <v>0</v>
      </c>
      <c r="H10" s="41"/>
    </row>
    <row r="11" spans="1:8" ht="35.1" customHeight="1" x14ac:dyDescent="0.15">
      <c r="A11" s="22" t="s">
        <v>80</v>
      </c>
      <c r="B11" s="23">
        <f>SUM(B12:B16)</f>
        <v>1392973</v>
      </c>
      <c r="C11" s="23">
        <f>SUM(C12:C16)</f>
        <v>280630.37000000005</v>
      </c>
      <c r="D11" s="23">
        <f>SUM(D12:D16)</f>
        <v>280630.37000000005</v>
      </c>
      <c r="E11" s="24">
        <f t="shared" si="0"/>
        <v>20.146145689830316</v>
      </c>
      <c r="F11" s="23">
        <f>SUM(F12:F16)</f>
        <v>105008.52000000002</v>
      </c>
      <c r="G11" s="42">
        <f t="shared" si="1"/>
        <v>175621.85000000003</v>
      </c>
      <c r="H11" s="43">
        <f t="shared" si="2"/>
        <v>167.2453339976604</v>
      </c>
    </row>
    <row r="12" spans="1:8" ht="34.5" customHeight="1" x14ac:dyDescent="0.15">
      <c r="A12" s="31" t="s">
        <v>81</v>
      </c>
      <c r="B12" s="44">
        <v>1946</v>
      </c>
      <c r="C12" s="39">
        <v>0</v>
      </c>
      <c r="D12" s="40">
        <v>0</v>
      </c>
      <c r="E12" s="29">
        <f t="shared" si="0"/>
        <v>0</v>
      </c>
      <c r="F12" s="45">
        <v>0</v>
      </c>
      <c r="G12" s="46">
        <f t="shared" si="1"/>
        <v>0</v>
      </c>
      <c r="H12" s="47"/>
    </row>
    <row r="13" spans="1:8" ht="34.5" customHeight="1" x14ac:dyDescent="0.15">
      <c r="A13" s="31" t="s">
        <v>82</v>
      </c>
      <c r="B13" s="44">
        <v>1355711</v>
      </c>
      <c r="C13" s="39">
        <v>279033.66000000003</v>
      </c>
      <c r="D13" s="40">
        <v>279033.66000000003</v>
      </c>
      <c r="E13" s="29">
        <f t="shared" si="0"/>
        <v>20.582090135729519</v>
      </c>
      <c r="F13" s="45">
        <v>103376.03000000001</v>
      </c>
      <c r="G13" s="46">
        <f t="shared" si="1"/>
        <v>175657.63</v>
      </c>
      <c r="H13" s="47">
        <f t="shared" ref="H13:H16" si="3">G13/F13*100</f>
        <v>169.92104455936254</v>
      </c>
    </row>
    <row r="14" spans="1:8" ht="34.5" customHeight="1" x14ac:dyDescent="0.15">
      <c r="A14" s="31" t="s">
        <v>83</v>
      </c>
      <c r="B14" s="44">
        <v>657</v>
      </c>
      <c r="C14" s="39"/>
      <c r="D14" s="40">
        <v>0</v>
      </c>
      <c r="E14" s="29">
        <f t="shared" si="0"/>
        <v>0</v>
      </c>
      <c r="F14" s="45"/>
      <c r="G14" s="46"/>
      <c r="H14" s="47"/>
    </row>
    <row r="15" spans="1:8" ht="34.5" customHeight="1" x14ac:dyDescent="0.15">
      <c r="A15" s="27" t="s">
        <v>84</v>
      </c>
      <c r="B15" s="44">
        <v>9384</v>
      </c>
      <c r="C15" s="39">
        <v>66.45</v>
      </c>
      <c r="D15" s="40">
        <v>66.45</v>
      </c>
      <c r="E15" s="29">
        <f t="shared" si="0"/>
        <v>0.70812020460358061</v>
      </c>
      <c r="F15" s="45">
        <v>58.86</v>
      </c>
      <c r="G15" s="46">
        <f t="shared" si="1"/>
        <v>7.5900000000000034</v>
      </c>
      <c r="H15" s="47">
        <f t="shared" si="3"/>
        <v>12.895005096839965</v>
      </c>
    </row>
    <row r="16" spans="1:8" ht="34.5" customHeight="1" x14ac:dyDescent="0.15">
      <c r="A16" s="27" t="s">
        <v>85</v>
      </c>
      <c r="B16" s="44">
        <v>25275</v>
      </c>
      <c r="C16" s="39">
        <v>1530.26</v>
      </c>
      <c r="D16" s="40">
        <v>1530.26</v>
      </c>
      <c r="E16" s="29">
        <f t="shared" si="0"/>
        <v>6.0544411473788324</v>
      </c>
      <c r="F16" s="45">
        <v>1573.63</v>
      </c>
      <c r="G16" s="46">
        <f t="shared" si="1"/>
        <v>-43.370000000000118</v>
      </c>
      <c r="H16" s="47">
        <f t="shared" si="3"/>
        <v>-2.7560481180455456</v>
      </c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5" customHeight="1" x14ac:dyDescent="0.15"/>
    <row r="31" ht="14.25" customHeight="1" x14ac:dyDescent="0.15"/>
    <row r="32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</sheetData>
  <mergeCells count="7">
    <mergeCell ref="A1:H1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39305555555555599" bottom="0.98402777777777795" header="0.51180555555555596" footer="0.51180555555555596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收入表</vt:lpstr>
      <vt:lpstr>支出表</vt:lpstr>
      <vt:lpstr>基金预算收支表</vt:lpstr>
      <vt:lpstr>支出表!Print_Titles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杨莹莹</dc:creator>
  <cp:lastModifiedBy>杨莹莹</cp:lastModifiedBy>
  <dcterms:created xsi:type="dcterms:W3CDTF">2021-02-07T05:46:48Z</dcterms:created>
  <dcterms:modified xsi:type="dcterms:W3CDTF">2021-02-10T01:04:38Z</dcterms:modified>
</cp:coreProperties>
</file>